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4235" windowHeight="7680" activeTab="1"/>
  </bookViews>
  <sheets>
    <sheet name="Инвест Кав ВО а-г)" sheetId="6" r:id="rId1"/>
    <sheet name="Инвест Кав ВО д)" sheetId="12" r:id="rId2"/>
  </sheets>
  <externalReferences>
    <externalReference r:id="rId3"/>
  </externalReferences>
  <definedNames>
    <definedName name="_xlnm._FilterDatabase" localSheetId="0" hidden="1">'Инвест Кав ВО а-г)'!$A$11:$N$45</definedName>
    <definedName name="SCOPE_TYPES">[1]TEHSHEET!$C$4:$C$11</definedName>
    <definedName name="_xlnm.Print_Area" localSheetId="0">'Инвест Кав ВО а-г)'!$A$1:$J$45</definedName>
  </definedNames>
  <calcPr calcId="125725"/>
</workbook>
</file>

<file path=xl/calcChain.xml><?xml version="1.0" encoding="utf-8"?>
<calcChain xmlns="http://schemas.openxmlformats.org/spreadsheetml/2006/main">
  <c r="F14" i="6"/>
  <c r="G14"/>
  <c r="H14"/>
  <c r="E14"/>
  <c r="G13"/>
  <c r="H13"/>
  <c r="E13"/>
  <c r="F13"/>
  <c r="E12"/>
  <c r="F12"/>
  <c r="G12"/>
  <c r="H12"/>
  <c r="E20"/>
  <c r="F20"/>
  <c r="G20"/>
  <c r="H20"/>
  <c r="E27"/>
  <c r="G27"/>
  <c r="H27"/>
  <c r="F27"/>
  <c r="E30"/>
  <c r="F30"/>
  <c r="G30"/>
  <c r="H30"/>
  <c r="F39"/>
  <c r="G39"/>
  <c r="H39"/>
  <c r="E39"/>
  <c r="E44"/>
  <c r="F44"/>
  <c r="G44"/>
  <c r="H44"/>
  <c r="D26"/>
  <c r="D38"/>
  <c r="D37"/>
  <c r="D36"/>
  <c r="D35"/>
  <c r="D34"/>
  <c r="D43"/>
  <c r="D24"/>
  <c r="D18"/>
  <c r="D42"/>
  <c r="D33"/>
  <c r="D32"/>
  <c r="D22"/>
  <c r="D41"/>
  <c r="D29"/>
  <c r="D30" s="1"/>
  <c r="D23"/>
  <c r="D25"/>
  <c r="D17"/>
  <c r="D19"/>
  <c r="D16"/>
  <c r="H14" i="12"/>
  <c r="C14"/>
  <c r="H13"/>
  <c r="C13"/>
  <c r="H12"/>
  <c r="C12"/>
  <c r="H11"/>
  <c r="C11"/>
  <c r="H10"/>
  <c r="C10"/>
  <c r="L9"/>
  <c r="K9"/>
  <c r="J9"/>
  <c r="I9"/>
  <c r="G9"/>
  <c r="F9"/>
  <c r="E9"/>
  <c r="D9"/>
  <c r="B9"/>
  <c r="G11" i="6" l="1"/>
  <c r="F11"/>
  <c r="D14"/>
  <c r="D20"/>
  <c r="D13"/>
  <c r="D27"/>
  <c r="H11"/>
  <c r="E11"/>
  <c r="D12"/>
  <c r="D39"/>
  <c r="D44"/>
  <c r="H9" i="12"/>
  <c r="C9"/>
  <c r="D11" i="6" l="1"/>
</calcChain>
</file>

<file path=xl/sharedStrings.xml><?xml version="1.0" encoding="utf-8"?>
<sst xmlns="http://schemas.openxmlformats.org/spreadsheetml/2006/main" count="235" uniqueCount="93">
  <si>
    <t>Источник финансирования</t>
  </si>
  <si>
    <t>1.</t>
  </si>
  <si>
    <t>Наименование мероприятия</t>
  </si>
  <si>
    <t>Профинансировано</t>
  </si>
  <si>
    <t>Освоено фактически</t>
  </si>
  <si>
    <t>Всего</t>
  </si>
  <si>
    <t xml:space="preserve">1 кв </t>
  </si>
  <si>
    <t>2 кв</t>
  </si>
  <si>
    <t>3 кв</t>
  </si>
  <si>
    <t>4 кв</t>
  </si>
  <si>
    <t>2.</t>
  </si>
  <si>
    <t xml:space="preserve">Наименование мероприятия³ </t>
  </si>
  <si>
    <t>Надбавка к цене (тарифу)</t>
  </si>
  <si>
    <t>2008г.</t>
  </si>
  <si>
    <t>2009г.</t>
  </si>
  <si>
    <t>2010г.</t>
  </si>
  <si>
    <t>2011г.</t>
  </si>
  <si>
    <t>-</t>
  </si>
  <si>
    <t>Потребность в финансовых средствах, тыс. руб.:</t>
  </si>
  <si>
    <t>№</t>
  </si>
  <si>
    <t>3.</t>
  </si>
  <si>
    <t>4.</t>
  </si>
  <si>
    <r>
      <t>В течение</t>
    </r>
    <r>
      <rPr>
        <b/>
        <u/>
        <sz val="12"/>
        <color indexed="8"/>
        <rFont val="Times New Roman"/>
        <family val="1"/>
        <charset val="204"/>
      </rPr>
      <t xml:space="preserve"> _2010_</t>
    </r>
    <r>
      <rPr>
        <sz val="12"/>
        <color indexed="8"/>
        <rFont val="Times New Roman"/>
        <family val="1"/>
        <charset val="204"/>
      </rPr>
      <t>года</t>
    </r>
  </si>
  <si>
    <t>А</t>
  </si>
  <si>
    <t>2.1</t>
  </si>
  <si>
    <t>2.2</t>
  </si>
  <si>
    <t>2.3</t>
  </si>
  <si>
    <t>2.4</t>
  </si>
  <si>
    <t>3</t>
  </si>
  <si>
    <t>3.1</t>
  </si>
  <si>
    <t>3.2</t>
  </si>
  <si>
    <t>3.3</t>
  </si>
  <si>
    <t>3.4</t>
  </si>
  <si>
    <t>Б</t>
  </si>
  <si>
    <r>
      <t xml:space="preserve">Утверждено на </t>
    </r>
    <r>
      <rPr>
        <b/>
        <u/>
        <sz val="12"/>
        <color indexed="8"/>
        <rFont val="Times New Roman"/>
        <family val="1"/>
        <charset val="204"/>
      </rPr>
      <t>_2010_</t>
    </r>
    <r>
      <rPr>
        <sz val="12"/>
        <color indexed="8"/>
        <rFont val="Times New Roman"/>
        <family val="1"/>
        <charset val="204"/>
      </rPr>
      <t>год</t>
    </r>
  </si>
  <si>
    <t>Целевая инвестиционная программа модернизации и капитальных ремонтов основных фондов участка Водоканал Кавалеровский филиала "Дальнегорский" КГУП "Примтеплоэнерго" на 2008-2011гг.</t>
  </si>
  <si>
    <t xml:space="preserve"> Кавалеровское городское поселение </t>
  </si>
  <si>
    <t>Объем работ</t>
  </si>
  <si>
    <t>ИТОГО:</t>
  </si>
  <si>
    <t xml:space="preserve"> Хрустальненское городское поселение </t>
  </si>
  <si>
    <t xml:space="preserve"> Устиновское сельское поселение </t>
  </si>
  <si>
    <t xml:space="preserve"> Рудненское городское поселение </t>
  </si>
  <si>
    <t>3шт</t>
  </si>
  <si>
    <t xml:space="preserve"> Зеркальненское сельское поселение </t>
  </si>
  <si>
    <t>тыс. рублей</t>
  </si>
  <si>
    <t>инвест.надбавка</t>
  </si>
  <si>
    <t>Целью инвестиционной программы является - удовлетворение потребности населения Кавалеровского муниципального района в предоставлении качественных, соответствующих стандартам, услуг водоотведения, обеспечения экологической безопасности всех проживающих на данной территории.</t>
  </si>
  <si>
    <t>Модернизация технологического оборудования очистных сооружений</t>
  </si>
  <si>
    <t>30м</t>
  </si>
  <si>
    <t>20м</t>
  </si>
  <si>
    <t>Ремонт канализационных колодцев ул. Комсомольская</t>
  </si>
  <si>
    <t>Ремонт выхода канализации ул. Центральная д.32</t>
  </si>
  <si>
    <t>Ремонт канализационного колодца ул.Центральная, 17-а</t>
  </si>
  <si>
    <t>Хрустальненское городское поселение. Ремонт канализационных колодцев ул. Комсомольская- 3 шт.</t>
  </si>
  <si>
    <t>Рудненское городское поселение. Ремонт канализационных колодцев по ул.Партизанская -2 шт.</t>
  </si>
  <si>
    <t>Кавалеровское городское поселение.Прокладка обводной линии по ул.Первомайская 30 м</t>
  </si>
  <si>
    <t>Зеркальненское сельское поселение. Ремонт канализационного колодца ул.Школьная 1</t>
  </si>
  <si>
    <t>Устиновское сельское поселение.Ремонт канализационного колодца по ул.Центральная, д.17- А</t>
  </si>
  <si>
    <r>
      <t xml:space="preserve">1. Информация об инвестиционных программах и отчетах об их реализации </t>
    </r>
    <r>
      <rPr>
        <b/>
        <sz val="12"/>
        <color indexed="8"/>
        <rFont val="Times New Roman"/>
        <family val="1"/>
        <charset val="204"/>
      </rPr>
      <t>2010 год</t>
    </r>
  </si>
  <si>
    <t>КГУП "Примтеплоэнерго" филиал "Дальнегорский" участок Водоканал Кавалеровский</t>
  </si>
  <si>
    <t>Наименование инвестиционной программы:</t>
  </si>
  <si>
    <t>а) Цель инвестиционной программы:</t>
  </si>
  <si>
    <t>б) Сроки начала и окончания реализации инвестиционной программы:</t>
  </si>
  <si>
    <r>
      <t xml:space="preserve">в) Потребности в финансовых средствах, необходимых для реализации инвестиционной программы </t>
    </r>
    <r>
      <rPr>
        <b/>
        <u/>
        <sz val="12"/>
        <color indexed="8"/>
        <rFont val="Times New Roman"/>
        <family val="1"/>
        <charset val="204"/>
      </rPr>
      <t>(водоотведение)</t>
    </r>
    <r>
      <rPr>
        <u/>
        <sz val="12"/>
        <color indexed="8"/>
        <rFont val="Times New Roman"/>
        <family val="1"/>
        <charset val="204"/>
      </rPr>
      <t>:</t>
    </r>
  </si>
  <si>
    <t xml:space="preserve">д) Использование инвестиционных средств </t>
  </si>
  <si>
    <t>1 июня 2008г. по 31 мая 2011г.</t>
  </si>
  <si>
    <t>Наименование организации:</t>
  </si>
  <si>
    <t>Всего, в том числе:</t>
  </si>
  <si>
    <t xml:space="preserve">               Средства бюджета Приморского края</t>
  </si>
  <si>
    <t>Бюджет Приморского края</t>
  </si>
  <si>
    <t xml:space="preserve">               Средства бюджета муниципального района</t>
  </si>
  <si>
    <t>Бюджет Муницип. района</t>
  </si>
  <si>
    <t xml:space="preserve">               Средства предприятий (надбавка к тарифу)</t>
  </si>
  <si>
    <t>Ремонт здания хлораторной</t>
  </si>
  <si>
    <t>Ремонт здания насосной</t>
  </si>
  <si>
    <t>Ремонт канализационных колодцев ул. Центральная</t>
  </si>
  <si>
    <t>Замена канализационных труб ул. Партизанская, 49-а Ду50</t>
  </si>
  <si>
    <t>Замена канализационных труб ул.Первомайская-10м, ул.Горького,18-10м</t>
  </si>
  <si>
    <t>Ремонт канализационного колодца ул. Мира, 2</t>
  </si>
  <si>
    <t>Ремонт канализационного колодца ул. Мира, 3</t>
  </si>
  <si>
    <t>Прокладка обводной линии ул.Первомайская</t>
  </si>
  <si>
    <t>Ремонт канализационного колодца ул. Школьная, 1</t>
  </si>
  <si>
    <t>Проектирование блочно-модульных очистных сооружений</t>
  </si>
  <si>
    <t>Ремонт канализационных колодцев ул.Партизанская</t>
  </si>
  <si>
    <t>2шт</t>
  </si>
  <si>
    <t>5.</t>
  </si>
  <si>
    <t>Строительство блочно-модульных очистных сооружений</t>
  </si>
  <si>
    <t>6.</t>
  </si>
  <si>
    <t>Замена выхода канализации ул.Партизанская д.83</t>
  </si>
  <si>
    <t>3м</t>
  </si>
  <si>
    <t>Ремонт перехода через ручей ул. Первомайская, д.30</t>
  </si>
  <si>
    <t>Проектирование блочно-модульных очистных сооружений участка Фабричный</t>
  </si>
  <si>
    <t>г) Показатели эффективности реализации инвестиционной программы: реализованные за отчетный период мероприятия, запланированные инвестиционной программе, в части объектов водоотведения, позволили улучшить качество качество жизни граждан, сократить аварийность и затраты на выезд бригад по устранению засоров и переливов.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</si>
</sst>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9"/>
      <name val="Tahoma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8" fillId="0" borderId="10" applyBorder="0">
      <alignment horizontal="center" vertical="center" wrapText="1"/>
    </xf>
    <xf numFmtId="0" fontId="1" fillId="0" borderId="0"/>
    <xf numFmtId="4" fontId="13" fillId="2" borderId="7" applyBorder="0">
      <alignment horizontal="right"/>
    </xf>
    <xf numFmtId="4" fontId="13" fillId="3" borderId="2" applyBorder="0">
      <alignment horizontal="right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75">
    <xf numFmtId="0" fontId="0" fillId="0" borderId="0" xfId="0"/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" fontId="19" fillId="0" borderId="2" xfId="3" applyFont="1" applyFill="1" applyBorder="1" applyAlignment="1" applyProtection="1">
      <alignment horizontal="center" vertical="center" wrapText="1"/>
    </xf>
    <xf numFmtId="4" fontId="12" fillId="0" borderId="2" xfId="4" applyFont="1" applyFill="1" applyBorder="1" applyAlignment="1" applyProtection="1">
      <alignment horizontal="center" vertical="center" wrapText="1"/>
      <protection locked="0"/>
    </xf>
    <xf numFmtId="4" fontId="12" fillId="0" borderId="2" xfId="4" applyFont="1" applyFill="1" applyBorder="1" applyAlignment="1" applyProtection="1">
      <alignment horizontal="center" vertical="center" wrapText="1"/>
    </xf>
    <xf numFmtId="0" fontId="16" fillId="0" borderId="4" xfId="2" applyFont="1" applyFill="1" applyBorder="1" applyAlignment="1" applyProtection="1">
      <alignment horizontal="center" vertical="center" wrapText="1"/>
    </xf>
    <xf numFmtId="4" fontId="17" fillId="0" borderId="1" xfId="4" applyFont="1" applyFill="1" applyBorder="1" applyAlignment="1" applyProtection="1">
      <alignment horizontal="center" vertical="center" wrapText="1"/>
    </xf>
    <xf numFmtId="0" fontId="18" fillId="0" borderId="4" xfId="2" applyFont="1" applyFill="1" applyBorder="1" applyAlignment="1" applyProtection="1">
      <alignment horizontal="center" vertical="center" wrapText="1"/>
      <protection locked="0"/>
    </xf>
    <xf numFmtId="4" fontId="17" fillId="0" borderId="1" xfId="4" applyFont="1" applyFill="1" applyBorder="1" applyAlignment="1" applyProtection="1">
      <alignment horizontal="center" vertical="center" wrapText="1"/>
      <protection locked="0"/>
    </xf>
    <xf numFmtId="0" fontId="18" fillId="0" borderId="11" xfId="2" applyFont="1" applyFill="1" applyBorder="1" applyAlignment="1" applyProtection="1">
      <alignment horizontal="center" vertical="center" wrapText="1"/>
      <protection locked="0"/>
    </xf>
    <xf numFmtId="0" fontId="18" fillId="0" borderId="5" xfId="2" applyFont="1" applyFill="1" applyBorder="1" applyAlignment="1" applyProtection="1">
      <alignment horizontal="center" vertical="center" wrapText="1"/>
      <protection locked="0"/>
    </xf>
    <xf numFmtId="4" fontId="12" fillId="0" borderId="6" xfId="4" applyFont="1" applyFill="1" applyBorder="1" applyAlignment="1" applyProtection="1">
      <alignment horizontal="center" vertical="center" wrapText="1"/>
      <protection locked="0"/>
    </xf>
    <xf numFmtId="4" fontId="12" fillId="0" borderId="6" xfId="4" applyFont="1" applyFill="1" applyBorder="1" applyAlignment="1" applyProtection="1">
      <alignment horizontal="center" vertical="center" wrapText="1"/>
    </xf>
    <xf numFmtId="4" fontId="17" fillId="0" borderId="3" xfId="4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17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/>
    <xf numFmtId="164" fontId="12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/>
    <xf numFmtId="164" fontId="12" fillId="0" borderId="16" xfId="0" applyNumberFormat="1" applyFont="1" applyFill="1" applyBorder="1" applyAlignment="1">
      <alignment horizontal="left" vertical="center" wrapText="1"/>
    </xf>
    <xf numFmtId="164" fontId="12" fillId="0" borderId="16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top"/>
    </xf>
    <xf numFmtId="164" fontId="12" fillId="0" borderId="2" xfId="0" applyNumberFormat="1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top"/>
    </xf>
    <xf numFmtId="164" fontId="12" fillId="0" borderId="16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top"/>
    </xf>
    <xf numFmtId="164" fontId="12" fillId="0" borderId="16" xfId="0" applyNumberFormat="1" applyFont="1" applyFill="1" applyBorder="1" applyAlignment="1">
      <alignment horizontal="left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top"/>
    </xf>
    <xf numFmtId="164" fontId="12" fillId="0" borderId="17" xfId="0" applyNumberFormat="1" applyFont="1" applyFill="1" applyBorder="1" applyAlignment="1">
      <alignment horizontal="left" vertical="center"/>
    </xf>
    <xf numFmtId="164" fontId="12" fillId="0" borderId="17" xfId="0" applyNumberFormat="1" applyFont="1" applyFill="1" applyBorder="1" applyAlignment="1">
      <alignment horizontal="center" vertical="center"/>
    </xf>
    <xf numFmtId="164" fontId="6" fillId="0" borderId="17" xfId="0" applyNumberFormat="1" applyFont="1" applyFill="1" applyBorder="1" applyAlignment="1">
      <alignment horizontal="center" vertical="center"/>
    </xf>
    <xf numFmtId="164" fontId="12" fillId="0" borderId="17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/>
    <xf numFmtId="0" fontId="2" fillId="0" borderId="18" xfId="0" applyFont="1" applyFill="1" applyBorder="1" applyAlignment="1"/>
  </cellXfs>
  <cellStyles count="7">
    <cellStyle name="Гиперссылка_Мониторинг инвестиций" xfId="5"/>
    <cellStyle name="ЗаголовокСтолбца" xfId="1"/>
    <cellStyle name="Значение" xfId="4"/>
    <cellStyle name="Обычный" xfId="0" builtinId="0"/>
    <cellStyle name="Обычный 2" xfId="6"/>
    <cellStyle name="Обычный_Мониторинг инвестиций" xfId="2"/>
    <cellStyle name="ФормулаВБ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99;%20&#1086;%20&#1074;&#1099;&#1087;&#1086;&#1083;&#1085;&#1077;&#1085;&#1080;&#1080;/INV.WATER.QV.2010(v2.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равочники"/>
      <sheetName val="ИП"/>
      <sheetName val="Комментарии"/>
      <sheetName val="Проверка"/>
      <sheetName val="TEHSHEET"/>
      <sheetName val="REESTR_MO"/>
      <sheetName val="REESTR_ORG"/>
      <sheetName val="REESTR_FILTERED"/>
      <sheetName val="modfrmReestr"/>
      <sheetName val="modCommandButton"/>
      <sheetName val="modReestr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 t="str">
            <v>прибыль</v>
          </cell>
        </row>
        <row r="5">
          <cell r="C5" t="str">
            <v xml:space="preserve">амортизация </v>
          </cell>
        </row>
        <row r="6">
          <cell r="C6" t="str">
            <v>заемные средства</v>
          </cell>
        </row>
        <row r="7">
          <cell r="C7" t="str">
            <v>инвест.надбавка</v>
          </cell>
        </row>
        <row r="8">
          <cell r="C8" t="str">
            <v>плата за подключение</v>
          </cell>
        </row>
        <row r="9">
          <cell r="C9" t="str">
            <v>бюджетные источники</v>
          </cell>
        </row>
        <row r="10">
          <cell r="C10" t="str">
            <v>лизинговые платежи</v>
          </cell>
        </row>
        <row r="11">
          <cell r="C11" t="str">
            <v>прочие источники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6"/>
  <sheetViews>
    <sheetView topLeftCell="A27" zoomScaleNormal="100" workbookViewId="0">
      <selection activeCell="A45" sqref="A45:J45"/>
    </sheetView>
  </sheetViews>
  <sheetFormatPr defaultRowHeight="15"/>
  <cols>
    <col min="1" max="1" width="3.7109375" style="43" customWidth="1"/>
    <col min="2" max="2" width="53.7109375" style="43" customWidth="1"/>
    <col min="3" max="3" width="8.85546875" style="43" customWidth="1"/>
    <col min="4" max="4" width="11.42578125" style="43" customWidth="1"/>
    <col min="5" max="8" width="10.42578125" style="43" customWidth="1"/>
    <col min="9" max="9" width="11" style="43" customWidth="1"/>
    <col min="10" max="10" width="11.85546875" style="43" customWidth="1"/>
    <col min="11" max="13" width="9.140625" style="43"/>
    <col min="14" max="14" width="13" style="43" customWidth="1"/>
    <col min="15" max="16384" width="9.140625" style="43"/>
  </cols>
  <sheetData>
    <row r="2" spans="1:10" ht="19.5" customHeight="1">
      <c r="A2" s="30" t="s">
        <v>58</v>
      </c>
      <c r="B2" s="30"/>
      <c r="C2" s="30"/>
      <c r="D2" s="30"/>
      <c r="E2" s="30"/>
      <c r="F2" s="30"/>
      <c r="G2" s="30"/>
      <c r="H2" s="30"/>
      <c r="I2" s="30"/>
    </row>
    <row r="3" spans="1:10" ht="15.75">
      <c r="B3" s="19"/>
      <c r="C3" s="19"/>
      <c r="D3" s="19"/>
      <c r="E3" s="19"/>
      <c r="F3" s="19"/>
      <c r="G3" s="19"/>
      <c r="H3" s="19"/>
      <c r="I3" s="19"/>
    </row>
    <row r="4" spans="1:10" ht="15.75">
      <c r="A4" s="33" t="s">
        <v>66</v>
      </c>
      <c r="B4" s="33"/>
      <c r="C4" s="34" t="s">
        <v>59</v>
      </c>
      <c r="D4" s="34"/>
      <c r="E4" s="34"/>
      <c r="F4" s="34"/>
      <c r="G4" s="34"/>
      <c r="H4" s="34"/>
      <c r="I4" s="34"/>
      <c r="J4" s="34"/>
    </row>
    <row r="5" spans="1:10" ht="51" customHeight="1">
      <c r="A5" s="31" t="s">
        <v>60</v>
      </c>
      <c r="B5" s="31"/>
      <c r="C5" s="32" t="s">
        <v>35</v>
      </c>
      <c r="D5" s="32"/>
      <c r="E5" s="32"/>
      <c r="F5" s="32"/>
      <c r="G5" s="32"/>
      <c r="H5" s="32"/>
      <c r="I5" s="32"/>
      <c r="J5" s="32"/>
    </row>
    <row r="6" spans="1:10" ht="70.5" customHeight="1">
      <c r="A6" s="31" t="s">
        <v>61</v>
      </c>
      <c r="B6" s="31"/>
      <c r="C6" s="32" t="s">
        <v>46</v>
      </c>
      <c r="D6" s="32"/>
      <c r="E6" s="32"/>
      <c r="F6" s="32"/>
      <c r="G6" s="32"/>
      <c r="H6" s="32"/>
      <c r="I6" s="32"/>
      <c r="J6" s="32"/>
    </row>
    <row r="7" spans="1:10" ht="35.25" customHeight="1">
      <c r="A7" s="31" t="s">
        <v>62</v>
      </c>
      <c r="B7" s="31"/>
      <c r="C7" s="35" t="s">
        <v>65</v>
      </c>
      <c r="D7" s="35"/>
      <c r="E7" s="35"/>
      <c r="F7" s="35"/>
      <c r="G7" s="35"/>
      <c r="H7" s="35"/>
      <c r="I7" s="35"/>
      <c r="J7" s="35"/>
    </row>
    <row r="8" spans="1:10" ht="23.25" customHeight="1">
      <c r="A8" s="36" t="s">
        <v>63</v>
      </c>
      <c r="B8" s="37"/>
      <c r="C8" s="37"/>
      <c r="D8" s="37"/>
      <c r="E8" s="37"/>
      <c r="F8" s="37"/>
      <c r="G8" s="37"/>
      <c r="H8" s="37"/>
      <c r="I8" s="37"/>
      <c r="J8" s="38"/>
    </row>
    <row r="9" spans="1:10" ht="21.75" customHeight="1">
      <c r="A9" s="29" t="s">
        <v>19</v>
      </c>
      <c r="B9" s="29" t="s">
        <v>11</v>
      </c>
      <c r="C9" s="20" t="s">
        <v>37</v>
      </c>
      <c r="D9" s="20" t="s">
        <v>18</v>
      </c>
      <c r="E9" s="20"/>
      <c r="F9" s="20"/>
      <c r="G9" s="20"/>
      <c r="H9" s="20"/>
      <c r="I9" s="20" t="s">
        <v>0</v>
      </c>
      <c r="J9" s="20"/>
    </row>
    <row r="10" spans="1:10" ht="15.75" customHeight="1">
      <c r="A10" s="29"/>
      <c r="B10" s="29"/>
      <c r="C10" s="20"/>
      <c r="D10" s="47" t="s">
        <v>5</v>
      </c>
      <c r="E10" s="47" t="s">
        <v>13</v>
      </c>
      <c r="F10" s="47" t="s">
        <v>14</v>
      </c>
      <c r="G10" s="47" t="s">
        <v>15</v>
      </c>
      <c r="H10" s="47" t="s">
        <v>16</v>
      </c>
      <c r="I10" s="20"/>
      <c r="J10" s="20"/>
    </row>
    <row r="11" spans="1:10" ht="15.75" customHeight="1">
      <c r="A11" s="39" t="s">
        <v>17</v>
      </c>
      <c r="B11" s="40" t="s">
        <v>67</v>
      </c>
      <c r="C11" s="40"/>
      <c r="D11" s="41">
        <f>SUM(E11:H11)</f>
        <v>16845.099999999999</v>
      </c>
      <c r="E11" s="41">
        <f t="shared" ref="E11:H11" si="0">SUM(E20,E27,E30,E39,E44)</f>
        <v>357.22</v>
      </c>
      <c r="F11" s="41">
        <f t="shared" si="0"/>
        <v>607.40000000000009</v>
      </c>
      <c r="G11" s="41">
        <f t="shared" si="0"/>
        <v>3107.3999999999996</v>
      </c>
      <c r="H11" s="41">
        <f t="shared" si="0"/>
        <v>12773.08</v>
      </c>
      <c r="I11" s="42" t="s">
        <v>17</v>
      </c>
      <c r="J11" s="42"/>
    </row>
    <row r="12" spans="1:10" ht="15.75" customHeight="1">
      <c r="A12" s="39" t="s">
        <v>17</v>
      </c>
      <c r="B12" s="44" t="s">
        <v>68</v>
      </c>
      <c r="C12" s="44"/>
      <c r="D12" s="41">
        <f t="shared" ref="D12:D14" si="1">SUM(E12:H12)</f>
        <v>9018</v>
      </c>
      <c r="E12" s="41">
        <f t="shared" ref="E12:G12" si="2">SUM(E36)</f>
        <v>0</v>
      </c>
      <c r="F12" s="41">
        <f t="shared" si="2"/>
        <v>0</v>
      </c>
      <c r="G12" s="41">
        <f t="shared" si="2"/>
        <v>0</v>
      </c>
      <c r="H12" s="41">
        <f>SUM(H36)</f>
        <v>9018</v>
      </c>
      <c r="I12" s="45" t="s">
        <v>69</v>
      </c>
      <c r="J12" s="45"/>
    </row>
    <row r="13" spans="1:10" ht="15.75" customHeight="1">
      <c r="A13" s="39" t="s">
        <v>17</v>
      </c>
      <c r="B13" s="44" t="s">
        <v>70</v>
      </c>
      <c r="C13" s="44"/>
      <c r="D13" s="41">
        <f>SUM(F13:H13)</f>
        <v>6002</v>
      </c>
      <c r="E13" s="41">
        <f t="shared" ref="E13:F13" si="3">SUM(E26,E34,E37)</f>
        <v>0</v>
      </c>
      <c r="F13" s="41">
        <f t="shared" si="3"/>
        <v>0</v>
      </c>
      <c r="G13" s="41">
        <f>SUM(G26,G34,G37)</f>
        <v>2500</v>
      </c>
      <c r="H13" s="41">
        <f>SUM(H26,H34,H37)</f>
        <v>3502</v>
      </c>
      <c r="I13" s="45" t="s">
        <v>71</v>
      </c>
      <c r="J13" s="45"/>
    </row>
    <row r="14" spans="1:10" ht="15.75" customHeight="1">
      <c r="A14" s="39" t="s">
        <v>17</v>
      </c>
      <c r="B14" s="44" t="s">
        <v>72</v>
      </c>
      <c r="C14" s="44"/>
      <c r="D14" s="41">
        <f t="shared" si="1"/>
        <v>1825.1000000000001</v>
      </c>
      <c r="E14" s="41">
        <f>SUM(E16,E17,E18,E19,E22,E23,E24,E25,E29,E32,E33,E35,E38,E41,E42,E43)</f>
        <v>357.22</v>
      </c>
      <c r="F14" s="41">
        <f t="shared" ref="F14:H14" si="4">SUM(F16,F17,F18,F19,F22,F23,F24,F25,F29,F32,F33,F35,F38,F41,F42,F43)</f>
        <v>607.40000000000009</v>
      </c>
      <c r="G14" s="41">
        <f t="shared" si="4"/>
        <v>607.40000000000009</v>
      </c>
      <c r="H14" s="41">
        <f t="shared" si="4"/>
        <v>253.07999999999998</v>
      </c>
      <c r="I14" s="45" t="s">
        <v>12</v>
      </c>
      <c r="J14" s="45"/>
    </row>
    <row r="15" spans="1:10" ht="17.25" customHeight="1">
      <c r="A15" s="39" t="s">
        <v>17</v>
      </c>
      <c r="B15" s="40" t="s">
        <v>36</v>
      </c>
      <c r="C15" s="40"/>
      <c r="D15" s="40"/>
      <c r="E15" s="40"/>
      <c r="F15" s="40"/>
      <c r="G15" s="40"/>
      <c r="H15" s="40"/>
      <c r="I15" s="40"/>
      <c r="J15" s="40"/>
    </row>
    <row r="16" spans="1:10" ht="31.5" customHeight="1">
      <c r="A16" s="39" t="s">
        <v>1</v>
      </c>
      <c r="B16" s="48" t="s">
        <v>47</v>
      </c>
      <c r="C16" s="49" t="s">
        <v>17</v>
      </c>
      <c r="D16" s="49">
        <f>SUM(E16:H16)</f>
        <v>279.42</v>
      </c>
      <c r="E16" s="49">
        <v>279.42</v>
      </c>
      <c r="F16" s="49" t="s">
        <v>17</v>
      </c>
      <c r="G16" s="49" t="s">
        <v>17</v>
      </c>
      <c r="H16" s="49" t="s">
        <v>17</v>
      </c>
      <c r="I16" s="45" t="s">
        <v>12</v>
      </c>
      <c r="J16" s="45"/>
    </row>
    <row r="17" spans="1:10" ht="30.75" customHeight="1">
      <c r="A17" s="39" t="s">
        <v>10</v>
      </c>
      <c r="B17" s="48" t="s">
        <v>77</v>
      </c>
      <c r="C17" s="49" t="s">
        <v>49</v>
      </c>
      <c r="D17" s="49">
        <f t="shared" ref="D17:D41" si="5">SUM(E17:H17)</f>
        <v>479</v>
      </c>
      <c r="E17" s="49" t="s">
        <v>17</v>
      </c>
      <c r="F17" s="49">
        <v>479</v>
      </c>
      <c r="G17" s="49" t="s">
        <v>17</v>
      </c>
      <c r="H17" s="49" t="s">
        <v>17</v>
      </c>
      <c r="I17" s="50" t="s">
        <v>12</v>
      </c>
      <c r="J17" s="50"/>
    </row>
    <row r="18" spans="1:10" ht="17.25" customHeight="1">
      <c r="A18" s="39" t="s">
        <v>20</v>
      </c>
      <c r="B18" s="48" t="s">
        <v>80</v>
      </c>
      <c r="C18" s="49" t="s">
        <v>48</v>
      </c>
      <c r="D18" s="49">
        <f t="shared" ref="D18" si="6">SUM(E18:H18)</f>
        <v>479</v>
      </c>
      <c r="E18" s="49" t="s">
        <v>17</v>
      </c>
      <c r="F18" s="49" t="s">
        <v>17</v>
      </c>
      <c r="G18" s="49">
        <v>479</v>
      </c>
      <c r="H18" s="49" t="s">
        <v>17</v>
      </c>
      <c r="I18" s="50" t="s">
        <v>12</v>
      </c>
      <c r="J18" s="50"/>
    </row>
    <row r="19" spans="1:10">
      <c r="A19" s="39" t="s">
        <v>21</v>
      </c>
      <c r="B19" s="51" t="s">
        <v>90</v>
      </c>
      <c r="C19" s="52" t="s">
        <v>17</v>
      </c>
      <c r="D19" s="49">
        <f t="shared" si="5"/>
        <v>199.58</v>
      </c>
      <c r="E19" s="49" t="s">
        <v>17</v>
      </c>
      <c r="F19" s="49" t="s">
        <v>17</v>
      </c>
      <c r="G19" s="49" t="s">
        <v>17</v>
      </c>
      <c r="H19" s="49">
        <v>199.58</v>
      </c>
      <c r="I19" s="50" t="s">
        <v>12</v>
      </c>
      <c r="J19" s="50"/>
    </row>
    <row r="20" spans="1:10" s="57" customFormat="1">
      <c r="A20" s="53" t="s">
        <v>17</v>
      </c>
      <c r="B20" s="54" t="s">
        <v>38</v>
      </c>
      <c r="C20" s="55" t="s">
        <v>17</v>
      </c>
      <c r="D20" s="55">
        <f>SUM(D16:D19)</f>
        <v>1437</v>
      </c>
      <c r="E20" s="55">
        <f t="shared" ref="E20:H20" si="7">SUM(E16:E19)</f>
        <v>279.42</v>
      </c>
      <c r="F20" s="55">
        <f t="shared" si="7"/>
        <v>479</v>
      </c>
      <c r="G20" s="55">
        <f t="shared" si="7"/>
        <v>479</v>
      </c>
      <c r="H20" s="55">
        <f t="shared" si="7"/>
        <v>199.58</v>
      </c>
      <c r="I20" s="56" t="s">
        <v>17</v>
      </c>
      <c r="J20" s="56"/>
    </row>
    <row r="21" spans="1:10">
      <c r="A21" s="39" t="s">
        <v>17</v>
      </c>
      <c r="B21" s="56" t="s">
        <v>39</v>
      </c>
      <c r="C21" s="56"/>
      <c r="D21" s="56"/>
      <c r="E21" s="56"/>
      <c r="F21" s="56"/>
      <c r="G21" s="56"/>
      <c r="H21" s="56"/>
      <c r="I21" s="56"/>
      <c r="J21" s="56"/>
    </row>
    <row r="22" spans="1:10">
      <c r="A22" s="39" t="s">
        <v>1</v>
      </c>
      <c r="B22" s="51" t="s">
        <v>73</v>
      </c>
      <c r="C22" s="52" t="s">
        <v>17</v>
      </c>
      <c r="D22" s="49">
        <f>SUM(E22:H22)</f>
        <v>42.58</v>
      </c>
      <c r="E22" s="49">
        <v>42.58</v>
      </c>
      <c r="F22" s="49" t="s">
        <v>17</v>
      </c>
      <c r="G22" s="49" t="s">
        <v>17</v>
      </c>
      <c r="H22" s="49" t="s">
        <v>17</v>
      </c>
      <c r="I22" s="50" t="s">
        <v>12</v>
      </c>
      <c r="J22" s="50"/>
    </row>
    <row r="23" spans="1:10">
      <c r="A23" s="39" t="s">
        <v>10</v>
      </c>
      <c r="B23" s="51" t="s">
        <v>75</v>
      </c>
      <c r="C23" s="52" t="s">
        <v>42</v>
      </c>
      <c r="D23" s="49">
        <f t="shared" si="5"/>
        <v>73</v>
      </c>
      <c r="E23" s="49" t="s">
        <v>17</v>
      </c>
      <c r="F23" s="49">
        <v>73</v>
      </c>
      <c r="G23" s="49" t="s">
        <v>17</v>
      </c>
      <c r="H23" s="49" t="s">
        <v>17</v>
      </c>
      <c r="I23" s="50" t="s">
        <v>12</v>
      </c>
      <c r="J23" s="50"/>
    </row>
    <row r="24" spans="1:10">
      <c r="A24" s="39" t="s">
        <v>20</v>
      </c>
      <c r="B24" s="51" t="s">
        <v>50</v>
      </c>
      <c r="C24" s="52" t="s">
        <v>42</v>
      </c>
      <c r="D24" s="49">
        <f t="shared" ref="D24" si="8">SUM(E24:H24)</f>
        <v>73</v>
      </c>
      <c r="E24" s="49" t="s">
        <v>17</v>
      </c>
      <c r="F24" s="49" t="s">
        <v>17</v>
      </c>
      <c r="G24" s="49">
        <v>73</v>
      </c>
      <c r="H24" s="49" t="s">
        <v>17</v>
      </c>
      <c r="I24" s="50" t="s">
        <v>12</v>
      </c>
      <c r="J24" s="50"/>
    </row>
    <row r="25" spans="1:10">
      <c r="A25" s="39" t="s">
        <v>21</v>
      </c>
      <c r="B25" s="51" t="s">
        <v>51</v>
      </c>
      <c r="C25" s="52" t="s">
        <v>17</v>
      </c>
      <c r="D25" s="49">
        <f t="shared" si="5"/>
        <v>30.42</v>
      </c>
      <c r="E25" s="49" t="s">
        <v>17</v>
      </c>
      <c r="F25" s="49" t="s">
        <v>17</v>
      </c>
      <c r="G25" s="49" t="s">
        <v>17</v>
      </c>
      <c r="H25" s="49">
        <v>30.42</v>
      </c>
      <c r="I25" s="50" t="s">
        <v>12</v>
      </c>
      <c r="J25" s="50"/>
    </row>
    <row r="26" spans="1:10" ht="31.5" customHeight="1">
      <c r="A26" s="39" t="s">
        <v>85</v>
      </c>
      <c r="B26" s="58" t="s">
        <v>91</v>
      </c>
      <c r="C26" s="59" t="s">
        <v>17</v>
      </c>
      <c r="D26" s="49">
        <f t="shared" si="5"/>
        <v>2500</v>
      </c>
      <c r="E26" s="60" t="s">
        <v>17</v>
      </c>
      <c r="F26" s="60" t="s">
        <v>17</v>
      </c>
      <c r="G26" s="60" t="s">
        <v>17</v>
      </c>
      <c r="H26" s="60">
        <v>2500</v>
      </c>
      <c r="I26" s="45" t="s">
        <v>71</v>
      </c>
      <c r="J26" s="45"/>
    </row>
    <row r="27" spans="1:10">
      <c r="A27" s="53" t="s">
        <v>17</v>
      </c>
      <c r="B27" s="54" t="s">
        <v>38</v>
      </c>
      <c r="C27" s="55" t="s">
        <v>17</v>
      </c>
      <c r="D27" s="55">
        <f t="shared" ref="D27:E27" si="9">SUM(D22:D26)</f>
        <v>2719</v>
      </c>
      <c r="E27" s="55">
        <f t="shared" si="9"/>
        <v>42.58</v>
      </c>
      <c r="F27" s="55">
        <f>SUM(F22:F26)</f>
        <v>73</v>
      </c>
      <c r="G27" s="55">
        <f t="shared" ref="G27:H27" si="10">SUM(G22:G26)</f>
        <v>73</v>
      </c>
      <c r="H27" s="55">
        <f t="shared" si="10"/>
        <v>2530.42</v>
      </c>
      <c r="I27" s="56" t="s">
        <v>17</v>
      </c>
      <c r="J27" s="56"/>
    </row>
    <row r="28" spans="1:10">
      <c r="A28" s="39" t="s">
        <v>17</v>
      </c>
      <c r="B28" s="56" t="s">
        <v>40</v>
      </c>
      <c r="C28" s="56"/>
      <c r="D28" s="56"/>
      <c r="E28" s="56"/>
      <c r="F28" s="56"/>
      <c r="G28" s="56"/>
      <c r="H28" s="56"/>
      <c r="I28" s="56"/>
      <c r="J28" s="56"/>
    </row>
    <row r="29" spans="1:10">
      <c r="A29" s="39" t="s">
        <v>1</v>
      </c>
      <c r="B29" s="51" t="s">
        <v>52</v>
      </c>
      <c r="C29" s="52" t="s">
        <v>17</v>
      </c>
      <c r="D29" s="49">
        <f t="shared" si="5"/>
        <v>3.5999999999999996</v>
      </c>
      <c r="E29" s="60">
        <v>0.7</v>
      </c>
      <c r="F29" s="60">
        <v>1.2</v>
      </c>
      <c r="G29" s="60">
        <v>1.2</v>
      </c>
      <c r="H29" s="60">
        <v>0.5</v>
      </c>
      <c r="I29" s="50" t="s">
        <v>12</v>
      </c>
      <c r="J29" s="50"/>
    </row>
    <row r="30" spans="1:10">
      <c r="A30" s="61"/>
      <c r="B30" s="54" t="s">
        <v>38</v>
      </c>
      <c r="C30" s="55" t="s">
        <v>17</v>
      </c>
      <c r="D30" s="55">
        <f>SUM(D29:D29)</f>
        <v>3.5999999999999996</v>
      </c>
      <c r="E30" s="55">
        <f>SUM(E29:E29)</f>
        <v>0.7</v>
      </c>
      <c r="F30" s="55">
        <f>SUM(F29:F29)</f>
        <v>1.2</v>
      </c>
      <c r="G30" s="55">
        <f>SUM(G29:G29)</f>
        <v>1.2</v>
      </c>
      <c r="H30" s="55">
        <f>SUM(H29:H29)</f>
        <v>0.5</v>
      </c>
      <c r="I30" s="56" t="s">
        <v>17</v>
      </c>
      <c r="J30" s="56"/>
    </row>
    <row r="31" spans="1:10">
      <c r="A31" s="39" t="s">
        <v>17</v>
      </c>
      <c r="B31" s="56" t="s">
        <v>41</v>
      </c>
      <c r="C31" s="56"/>
      <c r="D31" s="56"/>
      <c r="E31" s="56"/>
      <c r="F31" s="56"/>
      <c r="G31" s="56"/>
      <c r="H31" s="56"/>
      <c r="I31" s="56"/>
      <c r="J31" s="56"/>
    </row>
    <row r="32" spans="1:10">
      <c r="A32" s="39" t="s">
        <v>1</v>
      </c>
      <c r="B32" s="62" t="s">
        <v>74</v>
      </c>
      <c r="C32" s="60" t="s">
        <v>17</v>
      </c>
      <c r="D32" s="49">
        <f t="shared" ref="D32:D34" si="11">SUM(E32:H32)</f>
        <v>30.92</v>
      </c>
      <c r="E32" s="49">
        <v>30.92</v>
      </c>
      <c r="F32" s="60" t="s">
        <v>17</v>
      </c>
      <c r="G32" s="60" t="s">
        <v>17</v>
      </c>
      <c r="H32" s="60" t="s">
        <v>17</v>
      </c>
      <c r="I32" s="50" t="s">
        <v>12</v>
      </c>
      <c r="J32" s="50"/>
    </row>
    <row r="33" spans="1:10">
      <c r="A33" s="39" t="s">
        <v>10</v>
      </c>
      <c r="B33" s="62" t="s">
        <v>76</v>
      </c>
      <c r="C33" s="60" t="s">
        <v>48</v>
      </c>
      <c r="D33" s="49">
        <f t="shared" si="11"/>
        <v>53</v>
      </c>
      <c r="E33" s="60" t="s">
        <v>17</v>
      </c>
      <c r="F33" s="60">
        <v>53</v>
      </c>
      <c r="G33" s="60" t="s">
        <v>17</v>
      </c>
      <c r="H33" s="60" t="s">
        <v>17</v>
      </c>
      <c r="I33" s="50" t="s">
        <v>12</v>
      </c>
      <c r="J33" s="50"/>
    </row>
    <row r="34" spans="1:10" ht="15" customHeight="1">
      <c r="A34" s="63" t="s">
        <v>20</v>
      </c>
      <c r="B34" s="64" t="s">
        <v>82</v>
      </c>
      <c r="C34" s="59" t="s">
        <v>17</v>
      </c>
      <c r="D34" s="49">
        <f t="shared" si="11"/>
        <v>2500</v>
      </c>
      <c r="E34" s="60" t="s">
        <v>17</v>
      </c>
      <c r="F34" s="60" t="s">
        <v>17</v>
      </c>
      <c r="G34" s="60">
        <v>2500</v>
      </c>
      <c r="H34" s="60" t="s">
        <v>17</v>
      </c>
      <c r="I34" s="45" t="s">
        <v>71</v>
      </c>
      <c r="J34" s="45"/>
    </row>
    <row r="35" spans="1:10">
      <c r="A35" s="39" t="s">
        <v>21</v>
      </c>
      <c r="B35" s="51" t="s">
        <v>83</v>
      </c>
      <c r="C35" s="52" t="s">
        <v>84</v>
      </c>
      <c r="D35" s="49">
        <f>SUM(E35:H35)</f>
        <v>53</v>
      </c>
      <c r="E35" s="60" t="s">
        <v>17</v>
      </c>
      <c r="F35" s="60" t="s">
        <v>17</v>
      </c>
      <c r="G35" s="60">
        <v>53</v>
      </c>
      <c r="H35" s="60" t="s">
        <v>17</v>
      </c>
      <c r="I35" s="50" t="s">
        <v>12</v>
      </c>
      <c r="J35" s="50"/>
    </row>
    <row r="36" spans="1:10" ht="15" customHeight="1">
      <c r="A36" s="65" t="s">
        <v>85</v>
      </c>
      <c r="B36" s="66" t="s">
        <v>86</v>
      </c>
      <c r="C36" s="67" t="s">
        <v>17</v>
      </c>
      <c r="D36" s="49">
        <f t="shared" ref="D36" si="12">SUM(E36:H36)</f>
        <v>9018</v>
      </c>
      <c r="E36" s="60" t="s">
        <v>17</v>
      </c>
      <c r="F36" s="60" t="s">
        <v>17</v>
      </c>
      <c r="G36" s="60" t="s">
        <v>17</v>
      </c>
      <c r="H36" s="60">
        <v>9018</v>
      </c>
      <c r="I36" s="45" t="s">
        <v>69</v>
      </c>
      <c r="J36" s="45"/>
    </row>
    <row r="37" spans="1:10" ht="15" customHeight="1">
      <c r="A37" s="68"/>
      <c r="B37" s="69"/>
      <c r="C37" s="70"/>
      <c r="D37" s="71">
        <f t="shared" ref="D37:D38" si="13">SUM(E37:H37)</f>
        <v>1002</v>
      </c>
      <c r="E37" s="72" t="s">
        <v>17</v>
      </c>
      <c r="F37" s="72" t="s">
        <v>17</v>
      </c>
      <c r="G37" s="72" t="s">
        <v>17</v>
      </c>
      <c r="H37" s="72">
        <v>1002</v>
      </c>
      <c r="I37" s="46" t="s">
        <v>71</v>
      </c>
      <c r="J37" s="46"/>
    </row>
    <row r="38" spans="1:10">
      <c r="A38" s="39" t="s">
        <v>87</v>
      </c>
      <c r="B38" s="51" t="s">
        <v>88</v>
      </c>
      <c r="C38" s="52" t="s">
        <v>89</v>
      </c>
      <c r="D38" s="49">
        <f t="shared" si="13"/>
        <v>22.08</v>
      </c>
      <c r="E38" s="60" t="s">
        <v>17</v>
      </c>
      <c r="F38" s="60" t="s">
        <v>17</v>
      </c>
      <c r="G38" s="60" t="s">
        <v>17</v>
      </c>
      <c r="H38" s="60">
        <v>22.08</v>
      </c>
      <c r="I38" s="50" t="s">
        <v>12</v>
      </c>
      <c r="J38" s="50"/>
    </row>
    <row r="39" spans="1:10">
      <c r="A39" s="53" t="s">
        <v>17</v>
      </c>
      <c r="B39" s="54" t="s">
        <v>38</v>
      </c>
      <c r="C39" s="55" t="s">
        <v>17</v>
      </c>
      <c r="D39" s="55">
        <f>SUM(D32:D38)</f>
        <v>12679</v>
      </c>
      <c r="E39" s="55">
        <f>SUM(E32:E38)</f>
        <v>30.92</v>
      </c>
      <c r="F39" s="55">
        <f t="shared" ref="F39:H39" si="14">SUM(F32:F38)</f>
        <v>53</v>
      </c>
      <c r="G39" s="55">
        <f t="shared" si="14"/>
        <v>2553</v>
      </c>
      <c r="H39" s="55">
        <f t="shared" si="14"/>
        <v>10042.08</v>
      </c>
      <c r="I39" s="56" t="s">
        <v>17</v>
      </c>
      <c r="J39" s="56"/>
    </row>
    <row r="40" spans="1:10">
      <c r="A40" s="39" t="s">
        <v>17</v>
      </c>
      <c r="B40" s="56" t="s">
        <v>43</v>
      </c>
      <c r="C40" s="56"/>
      <c r="D40" s="56"/>
      <c r="E40" s="56"/>
      <c r="F40" s="56"/>
      <c r="G40" s="56"/>
      <c r="H40" s="56"/>
      <c r="I40" s="56"/>
      <c r="J40" s="56"/>
    </row>
    <row r="41" spans="1:10">
      <c r="A41" s="39" t="s">
        <v>1</v>
      </c>
      <c r="B41" s="73" t="s">
        <v>78</v>
      </c>
      <c r="C41" s="52" t="s">
        <v>17</v>
      </c>
      <c r="D41" s="49">
        <f t="shared" si="5"/>
        <v>3.6</v>
      </c>
      <c r="E41" s="60">
        <v>3.6</v>
      </c>
      <c r="F41" s="60" t="s">
        <v>17</v>
      </c>
      <c r="G41" s="60" t="s">
        <v>17</v>
      </c>
      <c r="H41" s="60" t="s">
        <v>17</v>
      </c>
      <c r="I41" s="50" t="s">
        <v>12</v>
      </c>
      <c r="J41" s="50"/>
    </row>
    <row r="42" spans="1:10">
      <c r="A42" s="39" t="s">
        <v>10</v>
      </c>
      <c r="B42" s="73" t="s">
        <v>79</v>
      </c>
      <c r="C42" s="52" t="s">
        <v>17</v>
      </c>
      <c r="D42" s="49">
        <f t="shared" ref="D42" si="15">SUM(E42:H42)</f>
        <v>1.2</v>
      </c>
      <c r="E42" s="60" t="s">
        <v>17</v>
      </c>
      <c r="F42" s="60">
        <v>1.2</v>
      </c>
      <c r="G42" s="60" t="s">
        <v>17</v>
      </c>
      <c r="H42" s="60" t="s">
        <v>17</v>
      </c>
      <c r="I42" s="50" t="s">
        <v>12</v>
      </c>
      <c r="J42" s="50"/>
    </row>
    <row r="43" spans="1:10">
      <c r="A43" s="39" t="s">
        <v>20</v>
      </c>
      <c r="B43" s="73" t="s">
        <v>81</v>
      </c>
      <c r="C43" s="52" t="s">
        <v>17</v>
      </c>
      <c r="D43" s="49">
        <f t="shared" ref="D43" si="16">SUM(E43:H43)</f>
        <v>1.7</v>
      </c>
      <c r="E43" s="60" t="s">
        <v>17</v>
      </c>
      <c r="F43" s="60" t="s">
        <v>17</v>
      </c>
      <c r="G43" s="60">
        <v>1.2</v>
      </c>
      <c r="H43" s="60">
        <v>0.5</v>
      </c>
      <c r="I43" s="50" t="s">
        <v>12</v>
      </c>
      <c r="J43" s="50"/>
    </row>
    <row r="44" spans="1:10">
      <c r="A44" s="53" t="s">
        <v>17</v>
      </c>
      <c r="B44" s="54" t="s">
        <v>38</v>
      </c>
      <c r="C44" s="55" t="s">
        <v>17</v>
      </c>
      <c r="D44" s="55">
        <f t="shared" ref="D44:G44" si="17">SUM(D41:D43)</f>
        <v>6.5</v>
      </c>
      <c r="E44" s="55">
        <f t="shared" si="17"/>
        <v>3.6</v>
      </c>
      <c r="F44" s="55">
        <f t="shared" si="17"/>
        <v>1.2</v>
      </c>
      <c r="G44" s="55">
        <f t="shared" si="17"/>
        <v>1.2</v>
      </c>
      <c r="H44" s="55">
        <f>SUM(H41:H43)</f>
        <v>0.5</v>
      </c>
      <c r="I44" s="56" t="s">
        <v>17</v>
      </c>
      <c r="J44" s="56"/>
    </row>
    <row r="45" spans="1:10" ht="51.75" customHeight="1">
      <c r="A45" s="31" t="s">
        <v>92</v>
      </c>
      <c r="B45" s="31"/>
      <c r="C45" s="31"/>
      <c r="D45" s="31"/>
      <c r="E45" s="31"/>
      <c r="F45" s="31"/>
      <c r="G45" s="31"/>
      <c r="H45" s="31"/>
      <c r="I45" s="31"/>
      <c r="J45" s="31"/>
    </row>
    <row r="46" spans="1:10" ht="15.75">
      <c r="A46" s="74"/>
      <c r="B46" s="74"/>
      <c r="C46" s="74"/>
      <c r="D46" s="74"/>
    </row>
  </sheetData>
  <mergeCells count="57">
    <mergeCell ref="I24:J24"/>
    <mergeCell ref="I43:J43"/>
    <mergeCell ref="I34:J34"/>
    <mergeCell ref="I36:J36"/>
    <mergeCell ref="I37:J37"/>
    <mergeCell ref="I38:J38"/>
    <mergeCell ref="I26:J26"/>
    <mergeCell ref="C9:C10"/>
    <mergeCell ref="B11:C11"/>
    <mergeCell ref="I11:J11"/>
    <mergeCell ref="B12:C12"/>
    <mergeCell ref="I12:J12"/>
    <mergeCell ref="B13:C13"/>
    <mergeCell ref="I13:J13"/>
    <mergeCell ref="B14:C14"/>
    <mergeCell ref="I14:J14"/>
    <mergeCell ref="I22:J22"/>
    <mergeCell ref="A2:I2"/>
    <mergeCell ref="B9:B10"/>
    <mergeCell ref="D9:H9"/>
    <mergeCell ref="A7:B7"/>
    <mergeCell ref="A6:B6"/>
    <mergeCell ref="A5:B5"/>
    <mergeCell ref="I20:J20"/>
    <mergeCell ref="A4:B4"/>
    <mergeCell ref="A9:A10"/>
    <mergeCell ref="I39:J39"/>
    <mergeCell ref="I30:J30"/>
    <mergeCell ref="I27:J27"/>
    <mergeCell ref="I32:J32"/>
    <mergeCell ref="I33:J33"/>
    <mergeCell ref="I42:J42"/>
    <mergeCell ref="B36:B37"/>
    <mergeCell ref="C36:C37"/>
    <mergeCell ref="A36:A37"/>
    <mergeCell ref="C4:J4"/>
    <mergeCell ref="I29:J29"/>
    <mergeCell ref="I35:J35"/>
    <mergeCell ref="I41:J41"/>
    <mergeCell ref="I9:J10"/>
    <mergeCell ref="B15:J15"/>
    <mergeCell ref="B21:J21"/>
    <mergeCell ref="B28:J28"/>
    <mergeCell ref="B31:J31"/>
    <mergeCell ref="B40:J40"/>
    <mergeCell ref="I23:J23"/>
    <mergeCell ref="I25:J25"/>
    <mergeCell ref="A45:J45"/>
    <mergeCell ref="A8:J8"/>
    <mergeCell ref="C7:J7"/>
    <mergeCell ref="C6:J6"/>
    <mergeCell ref="C5:J5"/>
    <mergeCell ref="I16:J16"/>
    <mergeCell ref="I17:J17"/>
    <mergeCell ref="I18:J18"/>
    <mergeCell ref="I19:J19"/>
    <mergeCell ref="I44:J44"/>
  </mergeCells>
  <phoneticPr fontId="0" type="noConversion"/>
  <pageMargins left="0.39370078740157483" right="0.16" top="0.15748031496062992" bottom="0.15748031496062992" header="0.15748031496062992" footer="0.15748031496062992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14"/>
  <sheetViews>
    <sheetView tabSelected="1" workbookViewId="0">
      <selection activeCell="F21" sqref="F21"/>
    </sheetView>
  </sheetViews>
  <sheetFormatPr defaultRowHeight="15"/>
  <cols>
    <col min="1" max="1" width="33.140625" style="6" customWidth="1"/>
    <col min="2" max="2" width="14" style="6" customWidth="1"/>
    <col min="3" max="3" width="11" style="6" customWidth="1"/>
    <col min="4" max="12" width="9.140625" style="6"/>
    <col min="13" max="13" width="17.7109375" style="6" customWidth="1"/>
    <col min="14" max="16384" width="9.140625" style="6"/>
  </cols>
  <sheetData>
    <row r="2" spans="1:13" ht="15.75">
      <c r="A2" s="22" t="s">
        <v>64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5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5" thickBot="1">
      <c r="A4" s="23" t="s">
        <v>44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8.75" customHeight="1">
      <c r="A5" s="24" t="s">
        <v>2</v>
      </c>
      <c r="B5" s="26" t="s">
        <v>34</v>
      </c>
      <c r="C5" s="27" t="s">
        <v>22</v>
      </c>
      <c r="D5" s="27"/>
      <c r="E5" s="27"/>
      <c r="F5" s="27"/>
      <c r="G5" s="27"/>
      <c r="H5" s="27"/>
      <c r="I5" s="27"/>
      <c r="J5" s="27"/>
      <c r="K5" s="27"/>
      <c r="L5" s="27"/>
      <c r="M5" s="28" t="s">
        <v>0</v>
      </c>
    </row>
    <row r="6" spans="1:13" ht="15.75">
      <c r="A6" s="25"/>
      <c r="B6" s="20"/>
      <c r="C6" s="29" t="s">
        <v>3</v>
      </c>
      <c r="D6" s="29"/>
      <c r="E6" s="29"/>
      <c r="F6" s="29"/>
      <c r="G6" s="29"/>
      <c r="H6" s="29" t="s">
        <v>4</v>
      </c>
      <c r="I6" s="29"/>
      <c r="J6" s="29"/>
      <c r="K6" s="29"/>
      <c r="L6" s="29"/>
      <c r="M6" s="21"/>
    </row>
    <row r="7" spans="1:13" ht="15.75">
      <c r="A7" s="25"/>
      <c r="B7" s="20"/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21"/>
    </row>
    <row r="8" spans="1:13" ht="15.75" customHeight="1">
      <c r="A8" s="1" t="s">
        <v>23</v>
      </c>
      <c r="B8" s="2">
        <v>1</v>
      </c>
      <c r="C8" s="2">
        <v>2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29</v>
      </c>
      <c r="J8" s="2" t="s">
        <v>30</v>
      </c>
      <c r="K8" s="2" t="s">
        <v>31</v>
      </c>
      <c r="L8" s="2" t="s">
        <v>32</v>
      </c>
      <c r="M8" s="3" t="s">
        <v>33</v>
      </c>
    </row>
    <row r="9" spans="1:13" ht="15.75" customHeight="1">
      <c r="A9" s="10" t="s">
        <v>5</v>
      </c>
      <c r="B9" s="7">
        <f t="shared" ref="B9:L9" si="0">SUM(B10:B17)</f>
        <v>607.40000000000009</v>
      </c>
      <c r="C9" s="7">
        <f t="shared" si="0"/>
        <v>418.47999999999996</v>
      </c>
      <c r="D9" s="7">
        <f t="shared" si="0"/>
        <v>145.32999999999998</v>
      </c>
      <c r="E9" s="7">
        <f t="shared" si="0"/>
        <v>55.620000000000005</v>
      </c>
      <c r="F9" s="7">
        <f t="shared" si="0"/>
        <v>85.320000000000007</v>
      </c>
      <c r="G9" s="7">
        <f t="shared" si="0"/>
        <v>132.21</v>
      </c>
      <c r="H9" s="7">
        <f t="shared" si="0"/>
        <v>49.453499999999998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49.453499999999998</v>
      </c>
      <c r="M9" s="11"/>
    </row>
    <row r="10" spans="1:13" ht="46.5" customHeight="1">
      <c r="A10" s="12" t="s">
        <v>53</v>
      </c>
      <c r="B10" s="8">
        <v>73</v>
      </c>
      <c r="C10" s="9">
        <f>D10+E10+F10+G10</f>
        <v>51.129999999999995</v>
      </c>
      <c r="D10" s="8">
        <v>15.25</v>
      </c>
      <c r="E10" s="8">
        <v>7.03</v>
      </c>
      <c r="F10" s="8">
        <v>12.04</v>
      </c>
      <c r="G10" s="8">
        <v>16.809999999999999</v>
      </c>
      <c r="H10" s="9">
        <f>I10+J10+K10+L10</f>
        <v>33.570999999999998</v>
      </c>
      <c r="I10" s="8">
        <v>0</v>
      </c>
      <c r="J10" s="8">
        <v>0</v>
      </c>
      <c r="K10" s="8">
        <v>0</v>
      </c>
      <c r="L10" s="8">
        <v>33.570999999999998</v>
      </c>
      <c r="M10" s="13" t="s">
        <v>45</v>
      </c>
    </row>
    <row r="11" spans="1:13" ht="42" customHeight="1">
      <c r="A11" s="12" t="s">
        <v>54</v>
      </c>
      <c r="B11" s="8">
        <v>53</v>
      </c>
      <c r="C11" s="9">
        <f>D11+E11+F11+G11</f>
        <v>29.51</v>
      </c>
      <c r="D11" s="8">
        <v>8.57</v>
      </c>
      <c r="E11" s="8">
        <v>3.82</v>
      </c>
      <c r="F11" s="8">
        <v>6.14</v>
      </c>
      <c r="G11" s="8">
        <v>10.98</v>
      </c>
      <c r="H11" s="9">
        <f>I11+J11+K11+L11</f>
        <v>0</v>
      </c>
      <c r="I11" s="8">
        <v>0</v>
      </c>
      <c r="J11" s="8">
        <v>0</v>
      </c>
      <c r="K11" s="8">
        <v>0</v>
      </c>
      <c r="L11" s="8">
        <v>0</v>
      </c>
      <c r="M11" s="13" t="s">
        <v>45</v>
      </c>
    </row>
    <row r="12" spans="1:13" ht="42" customHeight="1">
      <c r="A12" s="12" t="s">
        <v>55</v>
      </c>
      <c r="B12" s="8">
        <v>479</v>
      </c>
      <c r="C12" s="9">
        <f>D12+E12+F12+G12</f>
        <v>335.87</v>
      </c>
      <c r="D12" s="8">
        <v>120.88</v>
      </c>
      <c r="E12" s="8">
        <v>44.56</v>
      </c>
      <c r="F12" s="8">
        <v>66.72</v>
      </c>
      <c r="G12" s="8">
        <v>103.71</v>
      </c>
      <c r="H12" s="9">
        <f>I12+J12+K12+L12</f>
        <v>15.058</v>
      </c>
      <c r="I12" s="8">
        <v>0</v>
      </c>
      <c r="J12" s="8">
        <v>0</v>
      </c>
      <c r="K12" s="8">
        <v>0</v>
      </c>
      <c r="L12" s="8">
        <v>15.058</v>
      </c>
      <c r="M12" s="13" t="s">
        <v>45</v>
      </c>
    </row>
    <row r="13" spans="1:13" ht="45.75" customHeight="1">
      <c r="A13" s="14" t="s">
        <v>56</v>
      </c>
      <c r="B13" s="8">
        <v>1.2</v>
      </c>
      <c r="C13" s="9">
        <f>D13+E13+F13+G13</f>
        <v>1.03</v>
      </c>
      <c r="D13" s="8">
        <v>0.42</v>
      </c>
      <c r="E13" s="8">
        <v>0.12</v>
      </c>
      <c r="F13" s="8">
        <v>0.25</v>
      </c>
      <c r="G13" s="8">
        <v>0.24</v>
      </c>
      <c r="H13" s="9">
        <f>I13+J13+K13+L13</f>
        <v>0</v>
      </c>
      <c r="I13" s="8">
        <v>0</v>
      </c>
      <c r="J13" s="8">
        <v>0</v>
      </c>
      <c r="K13" s="8">
        <v>0</v>
      </c>
      <c r="L13" s="8">
        <v>0</v>
      </c>
      <c r="M13" s="13" t="s">
        <v>45</v>
      </c>
    </row>
    <row r="14" spans="1:13" ht="45" customHeight="1" thickBot="1">
      <c r="A14" s="15" t="s">
        <v>57</v>
      </c>
      <c r="B14" s="16">
        <v>1.2</v>
      </c>
      <c r="C14" s="17">
        <f>D14+E14+F14+G14</f>
        <v>0.94</v>
      </c>
      <c r="D14" s="16">
        <v>0.21</v>
      </c>
      <c r="E14" s="16">
        <v>0.09</v>
      </c>
      <c r="F14" s="16">
        <v>0.17</v>
      </c>
      <c r="G14" s="16">
        <v>0.47</v>
      </c>
      <c r="H14" s="17">
        <f>I14+J14+K14+L14</f>
        <v>0.82450000000000001</v>
      </c>
      <c r="I14" s="16">
        <v>0</v>
      </c>
      <c r="J14" s="16">
        <v>0</v>
      </c>
      <c r="K14" s="16">
        <v>0</v>
      </c>
      <c r="L14" s="16">
        <v>0.82450000000000001</v>
      </c>
      <c r="M14" s="18" t="s">
        <v>45</v>
      </c>
    </row>
  </sheetData>
  <mergeCells count="8">
    <mergeCell ref="A2:M2"/>
    <mergeCell ref="A4:M4"/>
    <mergeCell ref="A5:A7"/>
    <mergeCell ref="B5:B7"/>
    <mergeCell ref="C5:L5"/>
    <mergeCell ref="M5:M7"/>
    <mergeCell ref="C6:G6"/>
    <mergeCell ref="H6:L6"/>
  </mergeCells>
  <phoneticPr fontId="0" type="noConversion"/>
  <dataValidations count="2">
    <dataValidation type="decimal" allowBlank="1" showInputMessage="1" showErrorMessage="1" sqref="D10:G14 B10:B14 I10:L14">
      <formula1>-9999999999999990</formula1>
      <formula2>9999999999999990</formula2>
    </dataValidation>
    <dataValidation type="list" allowBlank="1" showInputMessage="1" showErrorMessage="1" sqref="M10:M14">
      <formula1>SCOPE_TYPES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Инвест Кав ВО а-г)</vt:lpstr>
      <vt:lpstr>Инвест Кав ВО д)</vt:lpstr>
      <vt:lpstr>'Инвест Кав ВО а-г)'!Область_печати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filinau</cp:lastModifiedBy>
  <cp:lastPrinted>2011-12-16T01:12:16Z</cp:lastPrinted>
  <dcterms:created xsi:type="dcterms:W3CDTF">2010-02-16T14:16:42Z</dcterms:created>
  <dcterms:modified xsi:type="dcterms:W3CDTF">2011-12-16T01:46:25Z</dcterms:modified>
</cp:coreProperties>
</file>